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Welcome\Downloads\"/>
    </mc:Choice>
  </mc:AlternateContent>
  <bookViews>
    <workbookView xWindow="0" yWindow="0" windowWidth="28800" windowHeight="12210" activeTab="1"/>
  </bookViews>
  <sheets>
    <sheet name="PL I ĐT" sheetId="22" r:id="rId1"/>
    <sheet name="PL 2 SN" sheetId="24" r:id="rId2"/>
  </sheets>
  <calcPr calcId="162913"/>
</workbook>
</file>

<file path=xl/calcChain.xml><?xml version="1.0" encoding="utf-8"?>
<calcChain xmlns="http://schemas.openxmlformats.org/spreadsheetml/2006/main">
  <c r="D15" i="24" l="1"/>
  <c r="D21" i="24"/>
  <c r="E21" i="24"/>
  <c r="F21" i="24"/>
  <c r="G21" i="24"/>
  <c r="C21" i="24"/>
  <c r="C23" i="24"/>
  <c r="C24" i="24"/>
  <c r="F15" i="24"/>
  <c r="D16" i="24"/>
  <c r="C15" i="22" l="1"/>
  <c r="C14" i="22" s="1"/>
  <c r="C13" i="22" s="1"/>
  <c r="C12" i="22" s="1"/>
  <c r="C11" i="22" s="1"/>
  <c r="D17" i="22"/>
  <c r="G17" i="22"/>
  <c r="F17" i="22" s="1"/>
  <c r="E17" i="22"/>
  <c r="E16" i="22" l="1"/>
  <c r="F16" i="22"/>
  <c r="D16" i="22" s="1"/>
  <c r="D30" i="24" l="1"/>
  <c r="E30" i="24"/>
  <c r="F30" i="24"/>
  <c r="G30" i="24"/>
  <c r="D28" i="24"/>
  <c r="D27" i="24" s="1"/>
  <c r="E28" i="24"/>
  <c r="E27" i="24" s="1"/>
  <c r="F28" i="24"/>
  <c r="F27" i="24" s="1"/>
  <c r="G28" i="24"/>
  <c r="G27" i="24" s="1"/>
  <c r="H12" i="22" l="1"/>
  <c r="H13" i="22"/>
  <c r="E15" i="22"/>
  <c r="G15" i="22"/>
  <c r="G14" i="22" s="1"/>
  <c r="G13" i="22" s="1"/>
  <c r="G12" i="22" s="1"/>
  <c r="H14" i="22"/>
  <c r="F55" i="24"/>
  <c r="E59" i="24"/>
  <c r="C59" i="24"/>
  <c r="C58" i="24" s="1"/>
  <c r="E57" i="24"/>
  <c r="C57" i="24"/>
  <c r="C56" i="24" s="1"/>
  <c r="C55" i="24" s="1"/>
  <c r="D58" i="24"/>
  <c r="E58" i="24"/>
  <c r="F58" i="24"/>
  <c r="G58" i="24"/>
  <c r="D56" i="24"/>
  <c r="E56" i="24"/>
  <c r="E55" i="24" s="1"/>
  <c r="F56" i="24"/>
  <c r="G56" i="24"/>
  <c r="G55" i="24" s="1"/>
  <c r="H56" i="24"/>
  <c r="D49" i="24"/>
  <c r="F49" i="24"/>
  <c r="G49" i="24"/>
  <c r="D53" i="24"/>
  <c r="F53" i="24"/>
  <c r="G53" i="24"/>
  <c r="D51" i="24"/>
  <c r="F51" i="24"/>
  <c r="G51" i="24"/>
  <c r="E54" i="24"/>
  <c r="C54" i="24" s="1"/>
  <c r="C53" i="24" s="1"/>
  <c r="E52" i="24"/>
  <c r="C52" i="24" s="1"/>
  <c r="C51" i="24" s="1"/>
  <c r="E50" i="24"/>
  <c r="C50" i="24" s="1"/>
  <c r="C49" i="24" s="1"/>
  <c r="D47" i="24"/>
  <c r="F47" i="24"/>
  <c r="G47" i="24"/>
  <c r="G46" i="24" s="1"/>
  <c r="E48" i="24"/>
  <c r="C48" i="24" s="1"/>
  <c r="C47" i="24" s="1"/>
  <c r="D44" i="24"/>
  <c r="D43" i="24" s="1"/>
  <c r="F44" i="24"/>
  <c r="F43" i="24" s="1"/>
  <c r="G44" i="24"/>
  <c r="G43" i="24" s="1"/>
  <c r="E45" i="24"/>
  <c r="C45" i="24" s="1"/>
  <c r="C44" i="24" s="1"/>
  <c r="C43" i="24" s="1"/>
  <c r="D41" i="24"/>
  <c r="D40" i="24" s="1"/>
  <c r="E41" i="24"/>
  <c r="E40" i="24" s="1"/>
  <c r="F41" i="24"/>
  <c r="F40" i="24" s="1"/>
  <c r="G41" i="24"/>
  <c r="G40" i="24" s="1"/>
  <c r="C42" i="24"/>
  <c r="C41" i="24" s="1"/>
  <c r="C40" i="24" s="1"/>
  <c r="D35" i="24"/>
  <c r="D34" i="24" s="1"/>
  <c r="E35" i="24"/>
  <c r="E34" i="24" s="1"/>
  <c r="F35" i="24"/>
  <c r="F34" i="24" s="1"/>
  <c r="G35" i="24"/>
  <c r="G34" i="24" s="1"/>
  <c r="C39" i="24"/>
  <c r="C38" i="24"/>
  <c r="C37" i="24"/>
  <c r="C36" i="24"/>
  <c r="C33" i="24"/>
  <c r="C32" i="24"/>
  <c r="C31" i="24"/>
  <c r="C30" i="24" s="1"/>
  <c r="C29" i="24"/>
  <c r="C28" i="24" s="1"/>
  <c r="E26" i="24"/>
  <c r="C26" i="24" s="1"/>
  <c r="C25" i="24" s="1"/>
  <c r="D25" i="24"/>
  <c r="F25" i="24"/>
  <c r="G25" i="24"/>
  <c r="G13" i="24" s="1"/>
  <c r="G12" i="24" s="1"/>
  <c r="G11" i="24" s="1"/>
  <c r="C22" i="24"/>
  <c r="D20" i="24"/>
  <c r="E20" i="24"/>
  <c r="F20" i="24"/>
  <c r="G20" i="24"/>
  <c r="E17" i="24"/>
  <c r="E18" i="24"/>
  <c r="C18" i="24" s="1"/>
  <c r="E19" i="24"/>
  <c r="C19" i="24" s="1"/>
  <c r="E16" i="24"/>
  <c r="C16" i="24" s="1"/>
  <c r="D14" i="24"/>
  <c r="F14" i="24"/>
  <c r="G14" i="24"/>
  <c r="F13" i="24" l="1"/>
  <c r="D13" i="24"/>
  <c r="E15" i="24"/>
  <c r="C17" i="24"/>
  <c r="C15" i="24" s="1"/>
  <c r="D55" i="24"/>
  <c r="F46" i="24"/>
  <c r="F12" i="24" s="1"/>
  <c r="F11" i="24" s="1"/>
  <c r="D46" i="24"/>
  <c r="D12" i="24" s="1"/>
  <c r="D11" i="24" s="1"/>
  <c r="F15" i="22"/>
  <c r="F14" i="22" s="1"/>
  <c r="F13" i="22" s="1"/>
  <c r="F12" i="22" s="1"/>
  <c r="F11" i="22" s="1"/>
  <c r="G11" i="22"/>
  <c r="D15" i="22"/>
  <c r="D14" i="22" s="1"/>
  <c r="D13" i="22" s="1"/>
  <c r="D12" i="22" s="1"/>
  <c r="D11" i="22" s="1"/>
  <c r="H11" i="22"/>
  <c r="E14" i="22"/>
  <c r="C46" i="24"/>
  <c r="E47" i="24"/>
  <c r="E51" i="24"/>
  <c r="E53" i="24"/>
  <c r="E49" i="24"/>
  <c r="C27" i="24"/>
  <c r="C20" i="24"/>
  <c r="E25" i="24"/>
  <c r="C35" i="24"/>
  <c r="C34" i="24" s="1"/>
  <c r="E44" i="24"/>
  <c r="E43" i="24" s="1"/>
  <c r="E13" i="22" l="1"/>
  <c r="E12" i="22" s="1"/>
  <c r="E11" i="22" s="1"/>
  <c r="E46" i="24"/>
  <c r="E14" i="24" l="1"/>
  <c r="E13" i="24" s="1"/>
  <c r="E12" i="24" s="1"/>
  <c r="E11" i="24" s="1"/>
  <c r="C14" i="24" l="1"/>
  <c r="C13" i="24" s="1"/>
  <c r="C12" i="24" s="1"/>
  <c r="C11" i="24" s="1"/>
</calcChain>
</file>

<file path=xl/sharedStrings.xml><?xml version="1.0" encoding="utf-8"?>
<sst xmlns="http://schemas.openxmlformats.org/spreadsheetml/2006/main" count="134" uniqueCount="81">
  <si>
    <t>STT</t>
  </si>
  <si>
    <t>Ghi chú</t>
  </si>
  <si>
    <t>Tổng vốn</t>
  </si>
  <si>
    <t>NSTW</t>
  </si>
  <si>
    <t>NS tỉnh</t>
  </si>
  <si>
    <t>Tổng cộng</t>
  </si>
  <si>
    <t>NS cấp xã</t>
  </si>
  <si>
    <t>Nội dung</t>
  </si>
  <si>
    <t>Ngân sách địa phương</t>
  </si>
  <si>
    <t xml:space="preserve">Tổng </t>
  </si>
  <si>
    <t>-</t>
  </si>
  <si>
    <t>I</t>
  </si>
  <si>
    <t>HỢP PHẦN THỨ NHẤT</t>
  </si>
  <si>
    <t>PHỤ LỤC II</t>
  </si>
  <si>
    <t>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ATK, biên giới và hải đảo;</t>
  </si>
  <si>
    <t>Nội dung 10: Phát triển công trình cấp nước sạch tập trung tại các xã hoặc liên xã phù hợp với đặc thù vùng, miền, bảo đảm hoạt động hiệu quả, bền vững, trong đó tập trung, ưu tiên đầu tư tại các xã, thôn đặc biệt khó khăn; khu vực biên giới; vùng khan hiếm, khó khăn về nguồn nước; khu vực thường xuyên bị ảnh hưởng của hạn hán, xâm nhập mặn, ô nhiễm nguồn nước; vùng đồng bào DTTS&amp;MN; khu vực bãi ngang, ven biển và hải đảo và hỗ trợ cấp nước hộ gia đình đạt chuẩn cho hộ nghèo, hộ cận nghèo, hộ mới thoát nghèo, hộ trên địa bàn vùng đồng bào DTTS&amp;MN, hộ trên địa bàn khó tiếp cận với nước sạch tập trung;</t>
  </si>
  <si>
    <t>(Kèm theo Tờ trình số …/TTr-UBND, ngày …/9/2026 của UBND xã Tu Mơ Rông)</t>
  </si>
  <si>
    <t>Nội dung 03: Tăng cường năng lực phòng, chống thiên tai cấp xã nhằm chủ động phòng ngừa, ứng phó kịp thời, khắc phục hậu quả thiên tai có hiệu quả thông qua xây dựng hệ thống cảnh báo sớm, trang bị thiết bị thiết yếu, tổ chức lực lượng xung kích phòng, chống thiên tai và tuyên truyền, phổ biến, tập huấn, hướng dẫn nâng cao nhận thức cộng đồng về phòng, chống thiên tai, thích ứng với biến đổi khí hậu, nhất là tại các xã, thôn đặc biệt khó khăn, vùng đồng bào DTTS&amp;MN, an toàn khu, biên giới và hải đảo, vùng có nguy cơ rủi ro cao và dễ bị tổn thương do biến đổi khí hậu.</t>
  </si>
  <si>
    <t>1.1</t>
  </si>
  <si>
    <t>Phòng Xây dựng - Nông nghiệp và Môi trường</t>
  </si>
  <si>
    <t>1.2</t>
  </si>
  <si>
    <t>Công an xã</t>
  </si>
  <si>
    <t>2.1</t>
  </si>
  <si>
    <t>Hội LHPN xã</t>
  </si>
  <si>
    <t>3.1</t>
  </si>
  <si>
    <t>4.1</t>
  </si>
  <si>
    <t>1.3</t>
  </si>
  <si>
    <t>1.4</t>
  </si>
  <si>
    <t>Ban Quản lý dự án và Dịch vụ công ích xã</t>
  </si>
  <si>
    <t>PHỤ LỤC I</t>
  </si>
  <si>
    <t>Trung tâm Cung ứng dịch vụ công xã</t>
  </si>
  <si>
    <t xml:space="preserve"> Sửa chữa đường từ Kon Ling đi Đăk Ptrang</t>
  </si>
  <si>
    <t>Sửa đường từ Tu cấp đi Đăk Neang</t>
  </si>
  <si>
    <t>Sửa chữa tấm đan, mương thoát nước các tuyến đường trung tâm xã</t>
  </si>
  <si>
    <t>Nội dung 02: Tiếp tục hoàn thiện và nâng cao chất lượng công trình thủy lợi theo hướng đồng bộ, hiện đại, khép kín, linh hoạt, phù hợp với đặc thù từng vùng, miền, thích ứng với biến đổi khí hậu; nâng cao hiệu quả quản lý, khai thác công trình thủy lợi. Trong đó, tập trung, ưu tiên đầu tư công trình thủy lợi cho các xã, thôn đặc biệt khó khăn, vùng đồng bào DTTS&amp;MN, an toàn khu, biên giới và hải đảo, vùng khan hiếm nước, vùng bị ảnh hưởng lớn của biến đổi khí hậu;</t>
  </si>
  <si>
    <t>Sửa chữa thuỷ lợi Đăk Tex 1</t>
  </si>
  <si>
    <t>+</t>
  </si>
  <si>
    <t>Nội dung 05: Tiếp tục đầu tư xây dựng, nâng cấp cơ sở vật chất, mua sắm trang thiết bị dạy học, thư viện cho các cơ sở giáo dục mầm non, cơ sở giáo dục phổ thông trên địa bàn nông thôn theo hướng hiện đại, chuẩn hóa và số hóa, đáp ứng yêu cầu học tập cơ bản. Tập trung, ưu tiên hỗ trợ đầu tư trên địa bàn các xã, thôn đặc biệt khó khăn, an toàn khu, biên giới và hải đảo;</t>
  </si>
  <si>
    <t>Sữa chữa các điểm trường trên địa bàn xã</t>
  </si>
  <si>
    <t>Tiếp tục đầu tư xây dựng, nâng cấp cơ sở vật chất, mua sắm trang thiết bị dạy học, thư viện cho các cơ sở giáo dục mầm non, cơ sở giáo dục phổ thông</t>
  </si>
  <si>
    <t>1.5</t>
  </si>
  <si>
    <t xml:space="preserve"> Sữa chữa nước tự chảy Đăk Ka</t>
  </si>
  <si>
    <t xml:space="preserve"> Sữa chữa nước tự chảy Đăk Chum 1</t>
  </si>
  <si>
    <t xml:space="preserve"> Sữa chữa nước tự chảy Đăk Chum 2</t>
  </si>
  <si>
    <t>Sữa chữa nước tự chảy Đăk Hà</t>
  </si>
  <si>
    <t xml:space="preserve">Nội dung thành phần 06: Phát triển khoa học, công nghệ và chuyển đổi số ở nông thôn </t>
  </si>
  <si>
    <t>Nội dung 01: Triển khai một số nhiệm vụ khoa học và công nghệ phục vụ xây dựng nông thôn mới, giảm nghèo bền vững và phát triển kinh tế - xã hội vùng đồng bào DTTS&amp;MN</t>
  </si>
  <si>
    <t xml:space="preserve">Nội dung thành phần 07: Xây dựng môi trường và cảnh quan nông thôn sáng, xanh, sạch, đẹp, an toàn và thích ứng với biến đổi khí hậu; tăng cường công tác bảo đảm an toàn thực phẩm tại khu vực nông thôn </t>
  </si>
  <si>
    <t>Nội dung 03: 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</si>
  <si>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 xml:space="preserve">Nội dung thành phần 08: Phát huy vai trò của Mặt trận Tổ quốc Việt Nam và các tổ chức chính trị - xã hội trong xây dựng nông thôn mới, giảm nghèo bền vững và phát triển kinh tế xã hội vùng đồng bào DTTS&amp;MN </t>
  </si>
  <si>
    <t>Nội dung 01: Tuyên truyền, vận động phát huy vai trò chủ thể của người dân trong xây dựng nông thôn mới, giảm nghèo bền vững, phát triển kinh tế vùng đồng bào dân tộc thiểu số và miền núi. Triển khai hiệu quả Cuộc vận động “Toàn dân đoàn kết xây dựng NTM, đô thị văn minh”; xây dựng, nhân rộng mô hình “Khu dân cư đoàn kết, ấm no, hạnh phúc”, tổ chức lấy ý kiến sự hài lòng của người dân về xây dựng nông thôn mới. Thực hiện công tác an sinh xã hội gắn với xây dựng nông thôn mới, giảm nghèo bền vững, phát triển kinh tế vùng đồng bào dân tộc thiểu số và miền núi; thực hiện chuyển đổi số trong triển khai thực hiện Chương trình. Nâng cao chất lượng công tác giám sát, phản biện xã hội trong xây dựng, triển khai thực hiện Chương trình</t>
  </si>
  <si>
    <t>Nội dung 02: Triển khai hiệu quả Phong trào “Nông dân thi đua sản xuất kinh doanh giỏi, đoàn kết giúp nhau làm giàu và giảm nghèo bền vững”; xây dựng các chi Hội Nông dân nghề nghiệp, tổ Hội Nông dân nghề nghiệp theo nguyên tắc “5 tự”, “5 cùng”; Đề án “Hội Nông dân Việt Nam tham gia phát triển kinh tế tập thể trong nông nghiệp đến năm 2030”; Đề án “Tuyên truyền, vận động, hướng dẫn nông dân sản xuất, kinh doanh nông sản, thực phẩm an toàn vì sức khoẻ cộng đồng giai đoạn 2026 - 2030"</t>
  </si>
  <si>
    <t>Nội dung 04: Thực hiện hiệu quả Cuộc vận động “Xây dựng gia đình 5 không, 3 sạch, 3 an”; vun đắp, gìn giữ giá trị tốt đẹp và phát triển hệ giá trị gia đình Việt Nam</t>
  </si>
  <si>
    <t>Nội dung 05: Triển khai hiệu quả Chương trình hỗ trợ Thanh niên khởi nghiệp giai đoạn 2022-2030; Chương trình trí thức trẻ tình nguyện tham gia xây dựng nông thôn mới giai đoạn 2026-2030; thúc đẩy phong trào “Tuổi trẻ chung tay xây dựng nông thôn mới, giảm nghèo bền vững và phát triển kinh tế xã hội vùng đồng bào dân tộc thiểu số và miền núi giai đoạn 2026 - 2035”</t>
  </si>
  <si>
    <t>Ủy ban Mặt trận Tổ quốc Việt Nam xã</t>
  </si>
  <si>
    <t>Hội Nông dân</t>
  </si>
  <si>
    <t>Đoàn TN xã</t>
  </si>
  <si>
    <t>Nội dung 01: Xây dựng lực lượng dân quân vững mạnh, rộng khắp, hoàn thành các chỉ tiêu quân sự, quốc phòng được giao; góp phần xây dựng nền quốc phòng toàn dân gắn với nền an ninh nhân dân, thế trận quốc phòng toàn dân gắn với thế trận an ninh nhân dân; tích cực xây dựng địa bàn nông thôn vững mạnh, toàn diện, bảo đảm giữ vững tiêu chí quân sự, quốc phòng trong xây dựng nông thôn mới, giảm nghèo bền vững</t>
  </si>
  <si>
    <t>Nội dung 02: An ninh, trật tự ở địa bàn cơ sở được bảo đảm, phát hiện, giải quyết kịp thời các nguy cơ tiềm ẩn về an ninh quốc gia, trật tự an toàn xã hội, những vấn đề phức tạp nảy sinh từ sớm, từ xa, từ cơ sở; đồng thời phải sẵn sàng các phương án để đối phó kịp thời và hiệu quả khi xảy ra tình huống phức tạp theo phương châm “bốn tại chỗ”, không để hình thành các điểm nóng phức tạp về an ninh, trật tự; kiềm chế, kéo giảm tội phạm, tai nạn giao thông, cháy, nổ trên địa bàn; phong trào toàn dân bảo vệ an ninh Tổ quốc hoạt động hiệu quả; lực lượng tham gia bảo vệ an ninh, trật tự ở cơ sở đảm bảo số lượng, chất lượng, điều kiện hoạt động; xây dựng, củng cố, nhân rộng các mô hình bảo đảm an ninh, trật tự, đặc biệt là các mô hình chuyển đổi số, mô hình camera AI giám sát an ninh khu vực nông thôn</t>
  </si>
  <si>
    <t>4.2</t>
  </si>
  <si>
    <t>4.3</t>
  </si>
  <si>
    <t>4.4</t>
  </si>
  <si>
    <t>5.1</t>
  </si>
  <si>
    <t>5.2</t>
  </si>
  <si>
    <t>Ban Chỉ huy quân sự xã</t>
  </si>
  <si>
    <t>Đvt: đồng</t>
  </si>
  <si>
    <t>Đường đi khu Sản xuất Măng Tô, Thôn Đăk Neang</t>
  </si>
  <si>
    <t xml:space="preserve">Nội dung thành phần 02: Phát triển hạ tầng KT-XH nông thôn toàn diện, đồng bộ, hiện đại, kết nối hiệu quả với đô thị và thích ứng biến đổi khí hậu </t>
  </si>
  <si>
    <t xml:space="preserve">Nội dung thành phần 09: Bảo đảm quốc phòng, an ninh và trật tự an toàn xã hội </t>
  </si>
  <si>
    <t>(Kế hoạch vốn giai đoạn 2021-2025 hết nhiệm vụ chi bổ sung thực hiện các nội dung, nhiệm vụ thuộc Chương trình mục tiêu quốc gia giai đoạn 2026-2030)</t>
  </si>
  <si>
    <t>(Kế hoạch vốn giai đoạn 2021-2025 hết nhiệm vụ chi bổ sung thực hiện các dự án đầu tư thuộc Chương trình mục tiêu quốc gia giai đoạn 2026-2030)</t>
  </si>
  <si>
    <t>Phân bổ kế hoạch vốn năm 2026 (Từ nguồn vốn thuộc kế hoạch vốn giai đoạn 2021-2025 hết nhiệm vụ chi bổ sung thực hiện các nội dung, nhiệm vụ thuộc Chương trình mục tiêu quốc gia giai đoạn 2026-2030)</t>
  </si>
  <si>
    <t xml:space="preserve">PHÂN BỔ KINH PHÍ THƯỜNG XUYÊN NĂM 2026 THỰC HIỆN CHƯƠNG TRÌNH MTQG XÂY DỰNG NÔNG THÔN MỚI, GIẢM NGHÈO BỀN VỮNG VÀ PHÁT TRIỂN KINH TẾ - XÃ HỘI VÙNG ĐỒNG BÀO DÂN TỘC THIỂU SỐ VÀ MIỀN NÚI GIAI ĐOẠN 2026 - 2035, GIAI ĐOẠN I: TỪ NĂM 2026 ĐẾN NĂM 2030
</t>
  </si>
  <si>
    <t xml:space="preserve">PHÂN BỔ KẾ HOẠCH VỐN ĐẦU TƯ CÔNG NĂM 2026 THỰC HIỆN CHƯƠNG TRÌNH MTQG XÂY DỰNG NÔNG THÔN MỚI, GIẢM NGHÈO BỀN VỮNG VÀ PHÁT TRIỂN KINH TẾ - XÃ HỘI VÙNG ĐỒNG BÀO DÂN TỘC THIỂU SỐ VÀ MIỀN NÚI GIAI ĐOẠN 2026 - 2035, GIAI ĐOẠN I: TỪ NĂM 2026 ĐẾN NĂM 2030
</t>
  </si>
  <si>
    <t>Phân bổ kế hoạch vốn năm 2026 (Từ nguồn vốn thuộc kế hoạch vốn giai đoạn 2021-2025 hết nhiệm vụ chi bổ sung thực hiện các dự án đầu tư thuộc Chương trình mục tiêu quốc gia giai đoạn 2026-2030)</t>
  </si>
  <si>
    <t>Phòng Văn hóa - Xã hội xã</t>
  </si>
  <si>
    <t>Đường đi khu Sản xuất thôn Đăk Hà</t>
  </si>
  <si>
    <t>Tổng mức đầu tư</t>
  </si>
  <si>
    <t xml:space="preserve"> Sửa chữa, nâng cấp đường Tu Mơ Rông - Đăk Chum 1</t>
  </si>
  <si>
    <t>Sửa chữa thuỷ lợi Kon Pia</t>
  </si>
  <si>
    <t>Sửa chữa thuỷ lợi Đăk 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</si>
</sst>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_-* #,##0.00\ _₫_-;\-* #,##0.00\ _₫_-;_-* &quot;-&quot;??\ _₫_-;_-@_-"/>
    <numFmt numFmtId="165" formatCode="_(* #,##0.00_);_(* \(#,##0.00\);_(* &quot;-&quot;??_);_(@_)"/>
    <numFmt numFmtId="166" formatCode="_ * #,##0.00_ ;_ * \-#,##0.00_ ;_ * &quot;-&quot;??_ ;_ @_ "/>
    <numFmt numFmtId="167" formatCode="_(* #,##0_);_(* \(#,##0\);_(* &quot;-&quot;??_);_(@_)"/>
    <numFmt numFmtId="168" formatCode="_-* #,##0\ _₫_-;\-* #,##0\ _₫_-;_-* &quot;-&quot;??\ _₫_-;_-@_-"/>
    <numFmt numFmtId="169" formatCode="_-* #,##0.0\ _₫_-;\-* #,##0.0\ _₫_-;_-* &quot;-&quot;??\ _₫_-;_-@_-"/>
    <numFmt numFmtId="170" formatCode="_-* #,##0.0_-;\-* #,##0.0_-;_-* &quot;-&quot;?_-;_-@_-"/>
  </numFmts>
  <fonts count="22">
    <font>
      <sz val="11"/>
      <color theme="1"/>
      <name val="Calibri"/>
      <charset val="134"/>
      <scheme val="minor"/>
    </font>
    <font>
      <sz val="11"/>
      <color indexed="8"/>
      <name val="Calibri"/>
      <family val="2"/>
      <charset val="163"/>
    </font>
    <font>
      <sz val="10"/>
      <name val="Arial"/>
      <family val="2"/>
      <charset val="163"/>
    </font>
    <font>
      <sz val="11"/>
      <color indexed="8"/>
      <name val="Calibri"/>
      <family val="2"/>
      <charset val="163"/>
    </font>
    <font>
      <sz val="11"/>
      <color rgb="FF006100"/>
      <name val="Calibri"/>
      <family val="2"/>
      <charset val="163"/>
      <scheme val="minor"/>
    </font>
    <font>
      <sz val="12"/>
      <name val="VNtimes new roman"/>
      <charset val="134"/>
    </font>
    <font>
      <sz val="11"/>
      <color theme="1"/>
      <name val="Calibri"/>
      <family val="2"/>
      <charset val="163"/>
      <scheme val="minor"/>
    </font>
    <font>
      <sz val="11"/>
      <color theme="1"/>
      <name val="Calibri"/>
      <family val="2"/>
      <scheme val="minor"/>
    </font>
    <font>
      <sz val="11"/>
      <color theme="1"/>
      <name val="Calibri"/>
      <family val="2"/>
      <charset val="163"/>
      <scheme val="minor"/>
    </font>
    <font>
      <b/>
      <sz val="11"/>
      <color theme="1"/>
      <name val="Times New Roman"/>
      <family val="1"/>
    </font>
    <font>
      <sz val="11"/>
      <color theme="1"/>
      <name val="Times New Roman"/>
      <family val="1"/>
    </font>
    <font>
      <i/>
      <sz val="11"/>
      <color theme="1"/>
      <name val="Times New Roman"/>
      <family val="1"/>
    </font>
    <font>
      <b/>
      <sz val="11"/>
      <color theme="1"/>
      <name val="Times New Roman"/>
      <family val="1"/>
      <charset val="163"/>
    </font>
    <font>
      <sz val="11"/>
      <color theme="1"/>
      <name val="Times New Roman"/>
      <family val="1"/>
      <charset val="163"/>
    </font>
    <font>
      <i/>
      <sz val="11"/>
      <color theme="1"/>
      <name val="Times New Roman"/>
      <family val="1"/>
      <charset val="163"/>
    </font>
    <font>
      <b/>
      <sz val="11"/>
      <name val="Times New Roman"/>
      <family val="1"/>
      <charset val="163"/>
    </font>
    <font>
      <b/>
      <i/>
      <sz val="11"/>
      <color theme="1"/>
      <name val="Times New Roman"/>
      <family val="1"/>
    </font>
    <font>
      <b/>
      <sz val="11"/>
      <color rgb="FFFF0000"/>
      <name val="Times New Roman"/>
      <family val="1"/>
      <charset val="163"/>
    </font>
    <font>
      <b/>
      <sz val="11"/>
      <color rgb="FFFF0000"/>
      <name val="Times New Roman"/>
      <family val="1"/>
    </font>
    <font>
      <b/>
      <sz val="11"/>
      <name val="Times New Roman"/>
      <family val="1"/>
    </font>
    <font>
      <sz val="11"/>
      <name val="Times New Roman"/>
      <family val="1"/>
    </font>
    <font>
      <sz val="14"/>
      <color theme="1"/>
      <name val="Calibri"/>
      <family val="1"/>
      <scheme val="minor"/>
    </font>
  </fonts>
  <fills count="4">
    <fill>
      <patternFill patternType="none"/>
    </fill>
    <fill>
      <patternFill patternType="gray125"/>
    </fill>
    <fill>
      <patternFill patternType="solid">
        <fgColor rgb="FFC6EFCE"/>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3">
    <xf numFmtId="0" fontId="0" fillId="0" borderId="0"/>
    <xf numFmtId="165" fontId="1" fillId="0" borderId="0" applyFont="0" applyFill="0" applyBorder="0" applyAlignment="0" applyProtection="0"/>
    <xf numFmtId="165" fontId="1" fillId="0" borderId="0" applyFont="0" applyFill="0" applyBorder="0" applyAlignment="0" applyProtection="0"/>
    <xf numFmtId="43" fontId="6" fillId="0" borderId="0" applyFont="0" applyFill="0" applyBorder="0" applyAlignment="0" applyProtection="0"/>
    <xf numFmtId="165" fontId="2" fillId="0" borderId="0" applyFont="0" applyFill="0" applyBorder="0" applyAlignment="0" applyProtection="0"/>
    <xf numFmtId="166" fontId="3" fillId="0" borderId="0" applyFont="0" applyFill="0" applyBorder="0" applyAlignment="0" applyProtection="0"/>
    <xf numFmtId="0" fontId="4" fillId="2" borderId="0" applyNumberFormat="0" applyBorder="0" applyAlignment="0" applyProtection="0"/>
    <xf numFmtId="0" fontId="5" fillId="0" borderId="0"/>
    <xf numFmtId="0" fontId="6" fillId="0" borderId="0"/>
    <xf numFmtId="0" fontId="1" fillId="0" borderId="0"/>
    <xf numFmtId="0" fontId="7" fillId="0" borderId="0"/>
    <xf numFmtId="164" fontId="8" fillId="0" borderId="0" applyFont="0" applyFill="0" applyBorder="0" applyAlignment="0" applyProtection="0"/>
    <xf numFmtId="165" fontId="21" fillId="0" borderId="0" applyFont="0" applyFill="0" applyBorder="0" applyAlignment="0" applyProtection="0"/>
  </cellStyleXfs>
  <cellXfs count="69">
    <xf numFmtId="0" fontId="0" fillId="0" borderId="0" xfId="0"/>
    <xf numFmtId="0" fontId="13" fillId="0" borderId="0" xfId="0" applyFont="1"/>
    <xf numFmtId="0" fontId="13" fillId="0" borderId="0" xfId="0" applyFont="1" applyAlignment="1">
      <alignment horizontal="center" vertical="top"/>
    </xf>
    <xf numFmtId="3" fontId="12" fillId="0" borderId="0" xfId="0" applyNumberFormat="1" applyFont="1"/>
    <xf numFmtId="0" fontId="12" fillId="0" borderId="0" xfId="0" applyFont="1"/>
    <xf numFmtId="0" fontId="15" fillId="0" borderId="1" xfId="0" applyFont="1" applyBorder="1" applyAlignment="1">
      <alignment horizontal="center" vertical="center" wrapText="1"/>
    </xf>
    <xf numFmtId="0" fontId="15" fillId="0" borderId="0" xfId="0" applyFont="1"/>
    <xf numFmtId="167" fontId="15" fillId="0" borderId="0" xfId="0" applyNumberFormat="1" applyFont="1"/>
    <xf numFmtId="3" fontId="15" fillId="0" borderId="0" xfId="0" applyNumberFormat="1" applyFont="1"/>
    <xf numFmtId="0" fontId="12" fillId="0" borderId="1" xfId="0" applyFont="1" applyBorder="1" applyAlignment="1">
      <alignment horizontal="center" vertical="center" wrapText="1"/>
    </xf>
    <xf numFmtId="164" fontId="12" fillId="0" borderId="1" xfId="11" applyFont="1" applyBorder="1" applyAlignment="1">
      <alignment horizontal="center" vertical="center" wrapText="1"/>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164" fontId="13" fillId="0" borderId="1" xfId="11" applyFont="1" applyBorder="1" applyAlignment="1">
      <alignment horizontal="center" vertical="center" wrapText="1"/>
    </xf>
    <xf numFmtId="0" fontId="12" fillId="0" borderId="1" xfId="0" applyFont="1" applyBorder="1" applyAlignment="1">
      <alignment horizontal="center" vertical="center" wrapText="1"/>
    </xf>
    <xf numFmtId="168" fontId="12" fillId="0" borderId="1" xfId="11" applyNumberFormat="1" applyFont="1" applyBorder="1" applyAlignment="1">
      <alignment horizontal="center" vertical="center" wrapText="1"/>
    </xf>
    <xf numFmtId="168" fontId="10" fillId="0" borderId="1" xfId="11"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164" fontId="10" fillId="0" borderId="1" xfId="11" applyFont="1" applyBorder="1" applyAlignment="1">
      <alignment horizontal="center" vertical="center" wrapText="1"/>
    </xf>
    <xf numFmtId="0" fontId="10" fillId="0" borderId="0" xfId="0" applyFont="1"/>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164" fontId="9" fillId="0" borderId="1" xfId="11" applyFont="1" applyBorder="1" applyAlignment="1">
      <alignment horizontal="center" vertical="center" wrapText="1"/>
    </xf>
    <xf numFmtId="0" fontId="9" fillId="0" borderId="0" xfId="0" applyFont="1"/>
    <xf numFmtId="168" fontId="9" fillId="0" borderId="1" xfId="11" applyNumberFormat="1" applyFont="1" applyBorder="1" applyAlignment="1">
      <alignment horizontal="center" vertical="center" wrapText="1"/>
    </xf>
    <xf numFmtId="0" fontId="16" fillId="0" borderId="1" xfId="0" applyFont="1" applyBorder="1" applyAlignment="1">
      <alignment horizontal="center" vertical="center" wrapText="1"/>
    </xf>
    <xf numFmtId="0" fontId="11" fillId="0" borderId="1" xfId="0" applyFont="1" applyBorder="1" applyAlignment="1">
      <alignment horizontal="left" vertical="center" wrapText="1"/>
    </xf>
    <xf numFmtId="168" fontId="11" fillId="0" borderId="1" xfId="11" applyNumberFormat="1" applyFont="1" applyBorder="1" applyAlignment="1">
      <alignment horizontal="center" vertical="center" wrapText="1"/>
    </xf>
    <xf numFmtId="164" fontId="11" fillId="3" borderId="1" xfId="11" applyFont="1" applyFill="1" applyBorder="1" applyAlignment="1">
      <alignment vertical="center" wrapText="1"/>
    </xf>
    <xf numFmtId="164" fontId="16" fillId="0" borderId="1" xfId="11" applyFont="1" applyBorder="1" applyAlignment="1">
      <alignment horizontal="center" vertical="center" wrapText="1"/>
    </xf>
    <xf numFmtId="0" fontId="16" fillId="0" borderId="0" xfId="0" applyFont="1"/>
    <xf numFmtId="164" fontId="11" fillId="0" borderId="1" xfId="11" applyFont="1" applyBorder="1" applyAlignment="1">
      <alignment horizontal="center" vertical="center" wrapText="1"/>
    </xf>
    <xf numFmtId="0" fontId="11" fillId="0" borderId="0" xfId="0" applyFont="1"/>
    <xf numFmtId="0" fontId="11"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xf>
    <xf numFmtId="164" fontId="17" fillId="0" borderId="1" xfId="11" applyFont="1" applyBorder="1" applyAlignment="1">
      <alignment horizontal="center" vertical="center" wrapText="1"/>
    </xf>
    <xf numFmtId="0" fontId="17" fillId="0" borderId="0" xfId="0" applyFont="1"/>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164" fontId="18" fillId="0" borderId="1" xfId="11" applyFont="1" applyBorder="1" applyAlignment="1">
      <alignment horizontal="center" vertical="center" wrapText="1"/>
    </xf>
    <xf numFmtId="0" fontId="18" fillId="0" borderId="0" xfId="0" applyFont="1"/>
    <xf numFmtId="0" fontId="19" fillId="0" borderId="1" xfId="0" applyFont="1" applyBorder="1" applyAlignment="1">
      <alignment horizontal="left" vertical="center" wrapText="1"/>
    </xf>
    <xf numFmtId="0" fontId="20" fillId="0" borderId="1" xfId="0" applyFont="1" applyBorder="1" applyAlignment="1">
      <alignment horizontal="left"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68" fontId="19" fillId="0" borderId="1" xfId="11" applyNumberFormat="1" applyFont="1" applyBorder="1" applyAlignment="1">
      <alignment horizontal="center" vertical="center" wrapText="1"/>
    </xf>
    <xf numFmtId="168" fontId="18" fillId="0" borderId="1" xfId="11" applyNumberFormat="1" applyFont="1" applyBorder="1" applyAlignment="1">
      <alignment horizontal="center" vertical="center" wrapText="1"/>
    </xf>
    <xf numFmtId="168" fontId="17" fillId="0" borderId="1" xfId="11" applyNumberFormat="1" applyFont="1" applyBorder="1" applyAlignment="1">
      <alignment horizontal="center" vertical="center" wrapText="1"/>
    </xf>
    <xf numFmtId="164" fontId="9" fillId="3" borderId="1" xfId="11" applyFont="1" applyFill="1" applyBorder="1" applyAlignment="1">
      <alignment vertical="center" wrapText="1"/>
    </xf>
    <xf numFmtId="168" fontId="16" fillId="0" borderId="1" xfId="11" applyNumberFormat="1" applyFont="1" applyBorder="1" applyAlignment="1">
      <alignment horizontal="center" vertical="center" wrapText="1"/>
    </xf>
    <xf numFmtId="169" fontId="13" fillId="0" borderId="0" xfId="11" applyNumberFormat="1" applyFont="1"/>
    <xf numFmtId="170" fontId="13" fillId="0" borderId="0" xfId="0" applyNumberFormat="1" applyFont="1"/>
    <xf numFmtId="0" fontId="18" fillId="0" borderId="0" xfId="0" applyFont="1" applyAlignment="1">
      <alignment horizontal="center" vertical="center" wrapText="1"/>
    </xf>
    <xf numFmtId="0" fontId="12" fillId="0" borderId="1"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xf>
    <xf numFmtId="0" fontId="12" fillId="0" borderId="0" xfId="0" applyFont="1" applyAlignment="1">
      <alignment horizontal="center" vertical="center" wrapText="1"/>
    </xf>
    <xf numFmtId="0" fontId="14" fillId="0" borderId="2" xfId="0" applyFont="1" applyBorder="1" applyAlignment="1">
      <alignment horizontal="right"/>
    </xf>
    <xf numFmtId="0" fontId="11"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7" fillId="0" borderId="0" xfId="0" applyFont="1" applyAlignment="1">
      <alignment horizontal="center" vertical="center" wrapText="1"/>
    </xf>
  </cellXfs>
  <cellStyles count="13">
    <cellStyle name="Comma" xfId="11" builtinId="3"/>
    <cellStyle name="Comma 10 10" xfId="1"/>
    <cellStyle name="Comma 10 10 2" xfId="2"/>
    <cellStyle name="Comma 2" xfId="3"/>
    <cellStyle name="Comma 2 2 2" xfId="4"/>
    <cellStyle name="Comma 3 4" xfId="12"/>
    <cellStyle name="Comma 60" xfId="5"/>
    <cellStyle name="Good 2" xfId="6"/>
    <cellStyle name="Normal" xfId="0" builtinId="0"/>
    <cellStyle name="Normal 12" xfId="7"/>
    <cellStyle name="Normal 2" xfId="8"/>
    <cellStyle name="Normal 3" xfId="10"/>
    <cellStyle name="Normal 69_Phu bieur theo CV 71 của Phòng dan toc"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topLeftCell="A7" workbookViewId="0">
      <selection activeCell="D16" sqref="D16"/>
    </sheetView>
  </sheetViews>
  <sheetFormatPr defaultColWidth="8.85546875" defaultRowHeight="15"/>
  <cols>
    <col min="1" max="1" width="5" style="2" customWidth="1"/>
    <col min="2" max="2" width="66.42578125" style="1" customWidth="1"/>
    <col min="3" max="3" width="15.85546875" style="1" customWidth="1"/>
    <col min="4" max="7" width="16.140625" style="1" customWidth="1"/>
    <col min="8" max="8" width="13" style="1" customWidth="1"/>
    <col min="9" max="9" width="9.5703125" style="1" customWidth="1"/>
    <col min="10" max="11" width="8.85546875" style="1"/>
    <col min="12" max="12" width="14.42578125" style="1" customWidth="1"/>
    <col min="13" max="13" width="13.85546875" style="1" customWidth="1"/>
    <col min="14" max="14" width="18.42578125" style="1" customWidth="1"/>
    <col min="15" max="15" width="13" style="1" customWidth="1"/>
    <col min="16" max="16384" width="8.85546875" style="1"/>
  </cols>
  <sheetData>
    <row r="1" spans="1:15" ht="21.75" customHeight="1">
      <c r="A1" s="61" t="s">
        <v>29</v>
      </c>
      <c r="B1" s="61"/>
      <c r="C1" s="61"/>
      <c r="D1" s="61"/>
      <c r="E1" s="61"/>
      <c r="F1" s="61"/>
      <c r="G1" s="61"/>
      <c r="H1" s="61"/>
      <c r="I1" s="61"/>
    </row>
    <row r="2" spans="1:15" ht="40.5" customHeight="1">
      <c r="A2" s="62" t="s">
        <v>73</v>
      </c>
      <c r="B2" s="62"/>
      <c r="C2" s="62"/>
      <c r="D2" s="62"/>
      <c r="E2" s="62"/>
      <c r="F2" s="62"/>
      <c r="G2" s="62"/>
      <c r="H2" s="62"/>
      <c r="I2" s="62"/>
    </row>
    <row r="3" spans="1:15" ht="24.4" customHeight="1">
      <c r="A3" s="54" t="s">
        <v>70</v>
      </c>
      <c r="B3" s="54"/>
      <c r="C3" s="54"/>
      <c r="D3" s="54"/>
      <c r="E3" s="54"/>
      <c r="F3" s="54"/>
      <c r="G3" s="54"/>
      <c r="H3" s="54"/>
      <c r="I3" s="54"/>
    </row>
    <row r="4" spans="1:15" ht="22.5" customHeight="1">
      <c r="A4" s="64" t="s">
        <v>16</v>
      </c>
      <c r="B4" s="64"/>
      <c r="C4" s="64"/>
      <c r="D4" s="64"/>
      <c r="E4" s="64"/>
      <c r="F4" s="64"/>
      <c r="G4" s="64"/>
      <c r="H4" s="64"/>
      <c r="I4" s="64"/>
    </row>
    <row r="5" spans="1:15" ht="17.25" customHeight="1">
      <c r="H5" s="63" t="s">
        <v>65</v>
      </c>
      <c r="I5" s="63"/>
    </row>
    <row r="6" spans="1:15" ht="21.75" customHeight="1">
      <c r="A6" s="55" t="s">
        <v>0</v>
      </c>
      <c r="B6" s="55" t="s">
        <v>7</v>
      </c>
      <c r="C6" s="65" t="s">
        <v>77</v>
      </c>
      <c r="D6" s="55" t="s">
        <v>74</v>
      </c>
      <c r="E6" s="55"/>
      <c r="F6" s="55"/>
      <c r="G6" s="55"/>
      <c r="H6" s="55"/>
      <c r="I6" s="55" t="s">
        <v>1</v>
      </c>
    </row>
    <row r="7" spans="1:15" s="4" customFormat="1" ht="20.25" customHeight="1">
      <c r="A7" s="55"/>
      <c r="B7" s="55"/>
      <c r="C7" s="66"/>
      <c r="D7" s="55"/>
      <c r="E7" s="55"/>
      <c r="F7" s="55"/>
      <c r="G7" s="55"/>
      <c r="H7" s="55"/>
      <c r="I7" s="55"/>
      <c r="J7" s="3"/>
      <c r="K7" s="3"/>
    </row>
    <row r="8" spans="1:15" s="4" customFormat="1" ht="22.5" customHeight="1">
      <c r="A8" s="55"/>
      <c r="B8" s="55"/>
      <c r="C8" s="66"/>
      <c r="D8" s="55"/>
      <c r="E8" s="55"/>
      <c r="F8" s="55"/>
      <c r="G8" s="55"/>
      <c r="H8" s="55"/>
      <c r="I8" s="55"/>
    </row>
    <row r="9" spans="1:15" s="4" customFormat="1" ht="23.25" customHeight="1">
      <c r="A9" s="55"/>
      <c r="B9" s="55"/>
      <c r="C9" s="66"/>
      <c r="D9" s="55" t="s">
        <v>2</v>
      </c>
      <c r="E9" s="56" t="s">
        <v>3</v>
      </c>
      <c r="F9" s="58" t="s">
        <v>8</v>
      </c>
      <c r="G9" s="59"/>
      <c r="H9" s="60"/>
      <c r="I9" s="55"/>
    </row>
    <row r="10" spans="1:15" s="6" customFormat="1" ht="54" customHeight="1">
      <c r="A10" s="55"/>
      <c r="B10" s="55"/>
      <c r="C10" s="67"/>
      <c r="D10" s="55"/>
      <c r="E10" s="57"/>
      <c r="F10" s="5" t="s">
        <v>5</v>
      </c>
      <c r="G10" s="5" t="s">
        <v>4</v>
      </c>
      <c r="H10" s="5" t="s">
        <v>6</v>
      </c>
      <c r="I10" s="55"/>
      <c r="L10" s="7"/>
      <c r="N10" s="8"/>
      <c r="O10" s="8"/>
    </row>
    <row r="11" spans="1:15" s="4" customFormat="1" ht="27.95" customHeight="1">
      <c r="A11" s="14"/>
      <c r="B11" s="14" t="s">
        <v>9</v>
      </c>
      <c r="C11" s="15">
        <f t="shared" ref="C11:D14" si="0">C12</f>
        <v>4650000000</v>
      </c>
      <c r="D11" s="15">
        <f t="shared" si="0"/>
        <v>4548653000</v>
      </c>
      <c r="E11" s="15">
        <f t="shared" ref="E11:H12" si="1">E12</f>
        <v>3975557000</v>
      </c>
      <c r="F11" s="15">
        <f t="shared" si="1"/>
        <v>573096000</v>
      </c>
      <c r="G11" s="15">
        <f t="shared" si="1"/>
        <v>573096000</v>
      </c>
      <c r="H11" s="15">
        <f t="shared" si="1"/>
        <v>0</v>
      </c>
      <c r="I11" s="10"/>
    </row>
    <row r="12" spans="1:15" s="4" customFormat="1" ht="27.95" customHeight="1">
      <c r="A12" s="14" t="s">
        <v>11</v>
      </c>
      <c r="B12" s="11" t="s">
        <v>12</v>
      </c>
      <c r="C12" s="15">
        <f t="shared" si="0"/>
        <v>4650000000</v>
      </c>
      <c r="D12" s="15">
        <f t="shared" si="0"/>
        <v>4548653000</v>
      </c>
      <c r="E12" s="15">
        <f t="shared" si="1"/>
        <v>3975557000</v>
      </c>
      <c r="F12" s="15">
        <f t="shared" si="1"/>
        <v>573096000</v>
      </c>
      <c r="G12" s="15">
        <f t="shared" si="1"/>
        <v>573096000</v>
      </c>
      <c r="H12" s="15">
        <f t="shared" si="1"/>
        <v>0</v>
      </c>
      <c r="I12" s="10"/>
    </row>
    <row r="13" spans="1:15" s="38" customFormat="1" ht="36" customHeight="1">
      <c r="A13" s="35">
        <v>1</v>
      </c>
      <c r="B13" s="36" t="s">
        <v>67</v>
      </c>
      <c r="C13" s="49">
        <f t="shared" si="0"/>
        <v>4650000000</v>
      </c>
      <c r="D13" s="49">
        <f t="shared" si="0"/>
        <v>4548653000</v>
      </c>
      <c r="E13" s="49">
        <f t="shared" ref="E13:H13" si="2">E14</f>
        <v>3975557000</v>
      </c>
      <c r="F13" s="49">
        <f t="shared" si="2"/>
        <v>573096000</v>
      </c>
      <c r="G13" s="49">
        <f t="shared" si="2"/>
        <v>573096000</v>
      </c>
      <c r="H13" s="49">
        <f t="shared" si="2"/>
        <v>0</v>
      </c>
      <c r="I13" s="37"/>
    </row>
    <row r="14" spans="1:15" s="24" customFormat="1" ht="97.35" customHeight="1">
      <c r="A14" s="21" t="s">
        <v>18</v>
      </c>
      <c r="B14" s="22" t="s">
        <v>14</v>
      </c>
      <c r="C14" s="25">
        <f t="shared" si="0"/>
        <v>4650000000</v>
      </c>
      <c r="D14" s="25">
        <f t="shared" si="0"/>
        <v>4548653000</v>
      </c>
      <c r="E14" s="25">
        <f t="shared" ref="E14:H14" si="3">E15</f>
        <v>3975557000</v>
      </c>
      <c r="F14" s="25">
        <f t="shared" si="3"/>
        <v>573096000</v>
      </c>
      <c r="G14" s="25">
        <f t="shared" si="3"/>
        <v>573096000</v>
      </c>
      <c r="H14" s="25">
        <f t="shared" si="3"/>
        <v>0</v>
      </c>
      <c r="I14" s="23"/>
    </row>
    <row r="15" spans="1:15" s="24" customFormat="1" ht="36" customHeight="1">
      <c r="A15" s="21" t="s">
        <v>10</v>
      </c>
      <c r="B15" s="22" t="s">
        <v>28</v>
      </c>
      <c r="C15" s="25">
        <f>C16+C17</f>
        <v>4650000000</v>
      </c>
      <c r="D15" s="25">
        <f>D16+D17</f>
        <v>4548653000</v>
      </c>
      <c r="E15" s="25">
        <f t="shared" ref="E15:G15" si="4">E16+E17</f>
        <v>3975557000</v>
      </c>
      <c r="F15" s="25">
        <f t="shared" si="4"/>
        <v>573096000</v>
      </c>
      <c r="G15" s="25">
        <f t="shared" si="4"/>
        <v>573096000</v>
      </c>
      <c r="H15" s="50"/>
      <c r="I15" s="23"/>
    </row>
    <row r="16" spans="1:15" s="31" customFormat="1" ht="21.95" customHeight="1">
      <c r="A16" s="26" t="s">
        <v>36</v>
      </c>
      <c r="B16" s="27" t="s">
        <v>66</v>
      </c>
      <c r="C16" s="28">
        <v>2350000000</v>
      </c>
      <c r="D16" s="28">
        <f>E16+F16</f>
        <v>2317512000</v>
      </c>
      <c r="E16" s="28">
        <f>2317512000-F16</f>
        <v>2021430000</v>
      </c>
      <c r="F16" s="28">
        <f>G16+H16</f>
        <v>296082000</v>
      </c>
      <c r="G16" s="28">
        <v>296082000</v>
      </c>
      <c r="H16" s="29"/>
      <c r="I16" s="30"/>
    </row>
    <row r="17" spans="1:9" s="31" customFormat="1" ht="21.95" customHeight="1">
      <c r="A17" s="26" t="s">
        <v>36</v>
      </c>
      <c r="B17" s="27" t="s">
        <v>76</v>
      </c>
      <c r="C17" s="28">
        <v>2300000000</v>
      </c>
      <c r="D17" s="28">
        <f>E17+F17</f>
        <v>2231141000</v>
      </c>
      <c r="E17" s="28">
        <f>3975557000-E16</f>
        <v>1954127000</v>
      </c>
      <c r="F17" s="28">
        <f>G17+H17</f>
        <v>277014000</v>
      </c>
      <c r="G17" s="28">
        <f>573096000-G16</f>
        <v>277014000</v>
      </c>
      <c r="H17" s="29"/>
      <c r="I17" s="30"/>
    </row>
    <row r="19" spans="1:9">
      <c r="D19" s="52"/>
    </row>
    <row r="21" spans="1:9">
      <c r="D21" s="53"/>
    </row>
  </sheetData>
  <mergeCells count="13">
    <mergeCell ref="A3:I3"/>
    <mergeCell ref="D9:D10"/>
    <mergeCell ref="E9:E10"/>
    <mergeCell ref="F9:H9"/>
    <mergeCell ref="A1:I1"/>
    <mergeCell ref="A2:I2"/>
    <mergeCell ref="H5:I5"/>
    <mergeCell ref="A6:A10"/>
    <mergeCell ref="B6:B10"/>
    <mergeCell ref="D6:H8"/>
    <mergeCell ref="I6:I10"/>
    <mergeCell ref="A4:I4"/>
    <mergeCell ref="C6:C10"/>
  </mergeCells>
  <pageMargins left="0.51181102362204722" right="0.35433070866141736" top="0.6692913385826772" bottom="0.51181102362204722" header="0.31496062992125984" footer="0.31496062992125984"/>
  <pageSetup paperSize="9" scale="7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tabSelected="1" topLeftCell="A39" zoomScale="115" zoomScaleNormal="115" workbookViewId="0">
      <selection activeCell="B31" sqref="B31"/>
    </sheetView>
  </sheetViews>
  <sheetFormatPr defaultColWidth="8.85546875" defaultRowHeight="15"/>
  <cols>
    <col min="1" max="1" width="5" style="2" customWidth="1"/>
    <col min="2" max="2" width="66.42578125" style="1" customWidth="1"/>
    <col min="3" max="3" width="17.85546875" style="1" bestFit="1" customWidth="1"/>
    <col min="4" max="4" width="18.28515625" style="1" customWidth="1"/>
    <col min="5" max="6" width="16.140625" style="1" customWidth="1"/>
    <col min="7" max="7" width="13" style="1" customWidth="1"/>
    <col min="8" max="8" width="9.5703125" style="1" customWidth="1"/>
    <col min="9" max="10" width="8.85546875" style="1"/>
    <col min="11" max="11" width="14.42578125" style="1" customWidth="1"/>
    <col min="12" max="12" width="13.85546875" style="1" customWidth="1"/>
    <col min="13" max="13" width="18.42578125" style="1" customWidth="1"/>
    <col min="14" max="14" width="13" style="1" customWidth="1"/>
    <col min="15" max="16384" width="8.85546875" style="1"/>
  </cols>
  <sheetData>
    <row r="1" spans="1:14" ht="21.75" customHeight="1">
      <c r="A1" s="61" t="s">
        <v>13</v>
      </c>
      <c r="B1" s="61"/>
      <c r="C1" s="61"/>
      <c r="D1" s="61"/>
      <c r="E1" s="61"/>
      <c r="F1" s="61"/>
      <c r="G1" s="61"/>
      <c r="H1" s="61"/>
    </row>
    <row r="2" spans="1:14" ht="40.5" customHeight="1">
      <c r="A2" s="62" t="s">
        <v>72</v>
      </c>
      <c r="B2" s="62"/>
      <c r="C2" s="62"/>
      <c r="D2" s="62"/>
      <c r="E2" s="62"/>
      <c r="F2" s="62"/>
      <c r="G2" s="62"/>
      <c r="H2" s="62"/>
    </row>
    <row r="3" spans="1:14" ht="22.9" customHeight="1">
      <c r="A3" s="68" t="s">
        <v>69</v>
      </c>
      <c r="B3" s="68"/>
      <c r="C3" s="68"/>
      <c r="D3" s="68"/>
      <c r="E3" s="68"/>
      <c r="F3" s="68"/>
      <c r="G3" s="68"/>
      <c r="H3" s="68"/>
    </row>
    <row r="4" spans="1:14" ht="22.5" customHeight="1">
      <c r="A4" s="64" t="s">
        <v>16</v>
      </c>
      <c r="B4" s="64"/>
      <c r="C4" s="64"/>
      <c r="D4" s="64"/>
      <c r="E4" s="64"/>
      <c r="F4" s="64"/>
      <c r="G4" s="64"/>
      <c r="H4" s="64"/>
    </row>
    <row r="5" spans="1:14" ht="17.25" customHeight="1">
      <c r="G5" s="63" t="s">
        <v>65</v>
      </c>
      <c r="H5" s="63"/>
    </row>
    <row r="6" spans="1:14" ht="21.75" customHeight="1">
      <c r="A6" s="55" t="s">
        <v>0</v>
      </c>
      <c r="B6" s="55" t="s">
        <v>7</v>
      </c>
      <c r="C6" s="55" t="s">
        <v>71</v>
      </c>
      <c r="D6" s="55"/>
      <c r="E6" s="55"/>
      <c r="F6" s="55"/>
      <c r="G6" s="55"/>
      <c r="H6" s="55" t="s">
        <v>1</v>
      </c>
    </row>
    <row r="7" spans="1:14" s="4" customFormat="1" ht="20.25" customHeight="1">
      <c r="A7" s="55"/>
      <c r="B7" s="55"/>
      <c r="C7" s="55"/>
      <c r="D7" s="55"/>
      <c r="E7" s="55"/>
      <c r="F7" s="55"/>
      <c r="G7" s="55"/>
      <c r="H7" s="55"/>
      <c r="I7" s="3"/>
      <c r="J7" s="3"/>
    </row>
    <row r="8" spans="1:14" s="4" customFormat="1" ht="22.5" customHeight="1">
      <c r="A8" s="55"/>
      <c r="B8" s="55"/>
      <c r="C8" s="55"/>
      <c r="D8" s="55"/>
      <c r="E8" s="55"/>
      <c r="F8" s="55"/>
      <c r="G8" s="55"/>
      <c r="H8" s="55"/>
    </row>
    <row r="9" spans="1:14" s="4" customFormat="1" ht="23.25" customHeight="1">
      <c r="A9" s="55"/>
      <c r="B9" s="55"/>
      <c r="C9" s="55" t="s">
        <v>2</v>
      </c>
      <c r="D9" s="56" t="s">
        <v>3</v>
      </c>
      <c r="E9" s="58" t="s">
        <v>8</v>
      </c>
      <c r="F9" s="59"/>
      <c r="G9" s="60"/>
      <c r="H9" s="55"/>
    </row>
    <row r="10" spans="1:14" s="6" customFormat="1" ht="54" customHeight="1">
      <c r="A10" s="55"/>
      <c r="B10" s="55"/>
      <c r="C10" s="55"/>
      <c r="D10" s="57"/>
      <c r="E10" s="5" t="s">
        <v>5</v>
      </c>
      <c r="F10" s="5" t="s">
        <v>4</v>
      </c>
      <c r="G10" s="5" t="s">
        <v>6</v>
      </c>
      <c r="H10" s="55"/>
      <c r="K10" s="7"/>
      <c r="M10" s="8"/>
      <c r="N10" s="8"/>
    </row>
    <row r="11" spans="1:14" s="4" customFormat="1" ht="27.95" customHeight="1">
      <c r="A11" s="9"/>
      <c r="B11" s="9" t="s">
        <v>9</v>
      </c>
      <c r="C11" s="15">
        <f>C12</f>
        <v>19965000000</v>
      </c>
      <c r="D11" s="15">
        <f t="shared" ref="D11:G11" si="0">D12</f>
        <v>18568396860</v>
      </c>
      <c r="E11" s="15">
        <f t="shared" si="0"/>
        <v>1396603140</v>
      </c>
      <c r="F11" s="15">
        <f t="shared" si="0"/>
        <v>1396603140</v>
      </c>
      <c r="G11" s="15">
        <f t="shared" si="0"/>
        <v>0</v>
      </c>
      <c r="H11" s="10"/>
    </row>
    <row r="12" spans="1:14" s="4" customFormat="1" ht="27.95" customHeight="1">
      <c r="A12" s="9" t="s">
        <v>11</v>
      </c>
      <c r="B12" s="11" t="s">
        <v>12</v>
      </c>
      <c r="C12" s="15">
        <f>C13+C40+C43+C46+C55</f>
        <v>19965000000</v>
      </c>
      <c r="D12" s="15">
        <f>D13+D40+D43+D46+D55</f>
        <v>18568396860</v>
      </c>
      <c r="E12" s="15">
        <f>E13+E40+E43+E46+E55</f>
        <v>1396603140</v>
      </c>
      <c r="F12" s="15">
        <f>F13+F40+F43+F46+F55</f>
        <v>1396603140</v>
      </c>
      <c r="G12" s="15">
        <f>G13+G40+G43+G46+G55</f>
        <v>0</v>
      </c>
      <c r="H12" s="10"/>
    </row>
    <row r="13" spans="1:14" s="38" customFormat="1" ht="36" customHeight="1">
      <c r="A13" s="35">
        <v>1</v>
      </c>
      <c r="B13" s="36" t="s">
        <v>67</v>
      </c>
      <c r="C13" s="49">
        <f>C14+C20+C25+C27+C34</f>
        <v>18100000000</v>
      </c>
      <c r="D13" s="49">
        <f>D14+D20+D25+D27+D34</f>
        <v>16703396860</v>
      </c>
      <c r="E13" s="49">
        <f>E14+E20+E25+E27+E34</f>
        <v>1396603140</v>
      </c>
      <c r="F13" s="49">
        <f>F14+F20+F25+F27+F34</f>
        <v>1396603140</v>
      </c>
      <c r="G13" s="49">
        <f>G14+G20+G25+G27+G34</f>
        <v>0</v>
      </c>
      <c r="H13" s="37"/>
    </row>
    <row r="14" spans="1:14" s="24" customFormat="1" ht="97.35" customHeight="1">
      <c r="A14" s="21" t="s">
        <v>18</v>
      </c>
      <c r="B14" s="22" t="s">
        <v>14</v>
      </c>
      <c r="C14" s="25">
        <f>C15</f>
        <v>7150000000</v>
      </c>
      <c r="D14" s="25">
        <f t="shared" ref="D14:G14" si="1">D15</f>
        <v>5753396860</v>
      </c>
      <c r="E14" s="25">
        <f t="shared" si="1"/>
        <v>1396603140</v>
      </c>
      <c r="F14" s="25">
        <f t="shared" si="1"/>
        <v>1396603140</v>
      </c>
      <c r="G14" s="25">
        <f t="shared" si="1"/>
        <v>0</v>
      </c>
      <c r="H14" s="23"/>
    </row>
    <row r="15" spans="1:14" s="24" customFormat="1" ht="36" customHeight="1">
      <c r="A15" s="21" t="s">
        <v>10</v>
      </c>
      <c r="B15" s="22" t="s">
        <v>28</v>
      </c>
      <c r="C15" s="25">
        <f>SUM(C16:C19)</f>
        <v>7150000000</v>
      </c>
      <c r="D15" s="25">
        <f>SUM(D16:D19)</f>
        <v>5753396860</v>
      </c>
      <c r="E15" s="25">
        <f t="shared" ref="E15:F15" si="2">SUM(E16:E19)</f>
        <v>1396603140</v>
      </c>
      <c r="F15" s="25">
        <f t="shared" si="2"/>
        <v>1396603140</v>
      </c>
      <c r="G15" s="50"/>
      <c r="H15" s="23"/>
    </row>
    <row r="16" spans="1:14" s="31" customFormat="1" ht="21.95" customHeight="1">
      <c r="A16" s="26" t="s">
        <v>36</v>
      </c>
      <c r="B16" s="27" t="s">
        <v>31</v>
      </c>
      <c r="C16" s="28">
        <f>D16+E16</f>
        <v>2000000000</v>
      </c>
      <c r="D16" s="28">
        <f>2000000000-F16</f>
        <v>603396860</v>
      </c>
      <c r="E16" s="28">
        <f>F16+G16</f>
        <v>1396603140</v>
      </c>
      <c r="F16" s="28">
        <v>1396603140</v>
      </c>
      <c r="G16" s="29"/>
      <c r="H16" s="30"/>
    </row>
    <row r="17" spans="1:8" s="31" customFormat="1" ht="21.95" customHeight="1">
      <c r="A17" s="26" t="s">
        <v>36</v>
      </c>
      <c r="B17" s="27" t="s">
        <v>32</v>
      </c>
      <c r="C17" s="28">
        <f t="shared" ref="C17:C19" si="3">D17+E17</f>
        <v>1800000000</v>
      </c>
      <c r="D17" s="28">
        <v>1800000000</v>
      </c>
      <c r="E17" s="28">
        <f t="shared" ref="E17:E19" si="4">F17+G17</f>
        <v>0</v>
      </c>
      <c r="F17" s="28"/>
      <c r="G17" s="29"/>
      <c r="H17" s="30"/>
    </row>
    <row r="18" spans="1:8" s="31" customFormat="1" ht="21.95" customHeight="1">
      <c r="A18" s="26" t="s">
        <v>36</v>
      </c>
      <c r="B18" s="27" t="s">
        <v>78</v>
      </c>
      <c r="C18" s="28">
        <f t="shared" si="3"/>
        <v>1950000000</v>
      </c>
      <c r="D18" s="28">
        <v>1950000000</v>
      </c>
      <c r="E18" s="28">
        <f t="shared" si="4"/>
        <v>0</v>
      </c>
      <c r="F18" s="28"/>
      <c r="G18" s="29"/>
      <c r="H18" s="30"/>
    </row>
    <row r="19" spans="1:8" s="31" customFormat="1" ht="21.95" customHeight="1">
      <c r="A19" s="26" t="s">
        <v>36</v>
      </c>
      <c r="B19" s="27" t="s">
        <v>33</v>
      </c>
      <c r="C19" s="28">
        <f t="shared" si="3"/>
        <v>1400000000</v>
      </c>
      <c r="D19" s="28">
        <v>1400000000</v>
      </c>
      <c r="E19" s="28">
        <f t="shared" si="4"/>
        <v>0</v>
      </c>
      <c r="F19" s="28"/>
      <c r="G19" s="29"/>
      <c r="H19" s="30"/>
    </row>
    <row r="20" spans="1:8" s="24" customFormat="1" ht="105" customHeight="1">
      <c r="A20" s="21" t="s">
        <v>20</v>
      </c>
      <c r="B20" s="22" t="s">
        <v>34</v>
      </c>
      <c r="C20" s="25">
        <f>C21</f>
        <v>2500000000</v>
      </c>
      <c r="D20" s="25">
        <f t="shared" ref="D20:G20" si="5">D21</f>
        <v>2500000000</v>
      </c>
      <c r="E20" s="25">
        <f t="shared" si="5"/>
        <v>0</v>
      </c>
      <c r="F20" s="25">
        <f t="shared" si="5"/>
        <v>0</v>
      </c>
      <c r="G20" s="25">
        <f t="shared" si="5"/>
        <v>0</v>
      </c>
      <c r="H20" s="23"/>
    </row>
    <row r="21" spans="1:8" s="24" customFormat="1" ht="37.35" customHeight="1">
      <c r="A21" s="21" t="s">
        <v>10</v>
      </c>
      <c r="B21" s="22" t="s">
        <v>28</v>
      </c>
      <c r="C21" s="25">
        <f>SUM(C22:C24)</f>
        <v>2500000000</v>
      </c>
      <c r="D21" s="25">
        <f t="shared" ref="D21:G21" si="6">SUM(D22:D24)</f>
        <v>2500000000</v>
      </c>
      <c r="E21" s="25">
        <f t="shared" si="6"/>
        <v>0</v>
      </c>
      <c r="F21" s="25">
        <f t="shared" si="6"/>
        <v>0</v>
      </c>
      <c r="G21" s="25">
        <f t="shared" si="6"/>
        <v>0</v>
      </c>
      <c r="H21" s="23"/>
    </row>
    <row r="22" spans="1:8" s="33" customFormat="1" ht="36" customHeight="1">
      <c r="A22" s="26" t="s">
        <v>36</v>
      </c>
      <c r="B22" s="27" t="s">
        <v>35</v>
      </c>
      <c r="C22" s="28">
        <f t="shared" ref="C22:C24" si="7">D22+E22</f>
        <v>1000000000</v>
      </c>
      <c r="D22" s="28">
        <v>1000000000</v>
      </c>
      <c r="E22" s="28"/>
      <c r="F22" s="28"/>
      <c r="G22" s="29"/>
      <c r="H22" s="32"/>
    </row>
    <row r="23" spans="1:8" s="33" customFormat="1" ht="36" customHeight="1">
      <c r="A23" s="26"/>
      <c r="B23" s="27" t="s">
        <v>79</v>
      </c>
      <c r="C23" s="28">
        <f t="shared" si="7"/>
        <v>1000000000</v>
      </c>
      <c r="D23" s="28">
        <v>1000000000</v>
      </c>
      <c r="E23" s="28"/>
      <c r="F23" s="28"/>
      <c r="G23" s="29"/>
      <c r="H23" s="32"/>
    </row>
    <row r="24" spans="1:8" s="33" customFormat="1" ht="36" customHeight="1">
      <c r="A24" s="26" t="s">
        <v>36</v>
      </c>
      <c r="B24" s="27" t="s">
        <v>80</v>
      </c>
      <c r="C24" s="28">
        <f t="shared" si="7"/>
        <v>500000000</v>
      </c>
      <c r="D24" s="28">
        <v>500000000</v>
      </c>
      <c r="E24" s="32"/>
      <c r="F24" s="32"/>
      <c r="G24" s="32"/>
      <c r="H24" s="32"/>
    </row>
    <row r="25" spans="1:8" s="24" customFormat="1" ht="123.95" customHeight="1">
      <c r="A25" s="21" t="s">
        <v>26</v>
      </c>
      <c r="B25" s="22" t="s">
        <v>17</v>
      </c>
      <c r="C25" s="25">
        <f>C26</f>
        <v>300000000</v>
      </c>
      <c r="D25" s="25">
        <f t="shared" ref="D25:G25" si="8">D26</f>
        <v>300000000</v>
      </c>
      <c r="E25" s="25">
        <f t="shared" si="8"/>
        <v>0</v>
      </c>
      <c r="F25" s="25">
        <f t="shared" si="8"/>
        <v>0</v>
      </c>
      <c r="G25" s="25">
        <f t="shared" si="8"/>
        <v>0</v>
      </c>
      <c r="H25" s="23"/>
    </row>
    <row r="26" spans="1:8" s="20" customFormat="1" ht="36" customHeight="1">
      <c r="A26" s="17" t="s">
        <v>10</v>
      </c>
      <c r="B26" s="18" t="s">
        <v>19</v>
      </c>
      <c r="C26" s="16">
        <f>D26+E26</f>
        <v>300000000</v>
      </c>
      <c r="D26" s="16">
        <v>300000000</v>
      </c>
      <c r="E26" s="16">
        <f>F26+G26</f>
        <v>0</v>
      </c>
      <c r="F26" s="16"/>
      <c r="G26" s="16"/>
      <c r="H26" s="19"/>
    </row>
    <row r="27" spans="1:8" s="24" customFormat="1" ht="76.5" customHeight="1">
      <c r="A27" s="21" t="s">
        <v>27</v>
      </c>
      <c r="B27" s="22" t="s">
        <v>37</v>
      </c>
      <c r="C27" s="25">
        <f>C28+C30</f>
        <v>3100000000</v>
      </c>
      <c r="D27" s="25">
        <f t="shared" ref="D27:G27" si="9">D28+D30</f>
        <v>3100000000</v>
      </c>
      <c r="E27" s="25">
        <f t="shared" si="9"/>
        <v>0</v>
      </c>
      <c r="F27" s="25">
        <f t="shared" si="9"/>
        <v>0</v>
      </c>
      <c r="G27" s="25">
        <f t="shared" si="9"/>
        <v>0</v>
      </c>
      <c r="H27" s="23"/>
    </row>
    <row r="28" spans="1:8" s="24" customFormat="1" ht="36" customHeight="1">
      <c r="A28" s="21" t="s">
        <v>10</v>
      </c>
      <c r="B28" s="22" t="s">
        <v>28</v>
      </c>
      <c r="C28" s="25">
        <f>C29</f>
        <v>1750000000</v>
      </c>
      <c r="D28" s="25">
        <f t="shared" ref="D28:G28" si="10">D29</f>
        <v>1750000000</v>
      </c>
      <c r="E28" s="25">
        <f t="shared" si="10"/>
        <v>0</v>
      </c>
      <c r="F28" s="25">
        <f t="shared" si="10"/>
        <v>0</v>
      </c>
      <c r="G28" s="25">
        <f t="shared" si="10"/>
        <v>0</v>
      </c>
      <c r="H28" s="23"/>
    </row>
    <row r="29" spans="1:8" s="33" customFormat="1" ht="32.450000000000003" customHeight="1">
      <c r="A29" s="34" t="s">
        <v>36</v>
      </c>
      <c r="B29" s="27" t="s">
        <v>38</v>
      </c>
      <c r="C29" s="28">
        <f t="shared" ref="C29:C33" si="11">D29+E29</f>
        <v>1750000000</v>
      </c>
      <c r="D29" s="28">
        <v>1750000000</v>
      </c>
      <c r="E29" s="32"/>
      <c r="F29" s="32"/>
      <c r="G29" s="32"/>
      <c r="H29" s="32"/>
    </row>
    <row r="30" spans="1:8" s="24" customFormat="1" ht="32.450000000000003" customHeight="1">
      <c r="A30" s="21" t="s">
        <v>10</v>
      </c>
      <c r="B30" s="22" t="s">
        <v>75</v>
      </c>
      <c r="C30" s="25">
        <f>SUM(C31:C33)</f>
        <v>1350000000</v>
      </c>
      <c r="D30" s="25">
        <f t="shared" ref="D30:G30" si="12">SUM(D31:D33)</f>
        <v>1350000000</v>
      </c>
      <c r="E30" s="25">
        <f t="shared" si="12"/>
        <v>0</v>
      </c>
      <c r="F30" s="25">
        <f t="shared" si="12"/>
        <v>0</v>
      </c>
      <c r="G30" s="25">
        <f t="shared" si="12"/>
        <v>0</v>
      </c>
      <c r="H30" s="23"/>
    </row>
    <row r="31" spans="1:8" s="33" customFormat="1" ht="32.450000000000003" customHeight="1">
      <c r="A31" s="34" t="s">
        <v>36</v>
      </c>
      <c r="B31" s="27" t="s">
        <v>39</v>
      </c>
      <c r="C31" s="28">
        <f t="shared" si="11"/>
        <v>450000000</v>
      </c>
      <c r="D31" s="28">
        <v>450000000</v>
      </c>
      <c r="E31" s="32"/>
      <c r="F31" s="32"/>
      <c r="G31" s="29"/>
      <c r="H31" s="32"/>
    </row>
    <row r="32" spans="1:8" s="31" customFormat="1" ht="32.450000000000003" customHeight="1">
      <c r="A32" s="34" t="s">
        <v>36</v>
      </c>
      <c r="B32" s="27" t="s">
        <v>39</v>
      </c>
      <c r="C32" s="28">
        <f t="shared" si="11"/>
        <v>450000000</v>
      </c>
      <c r="D32" s="28">
        <v>450000000</v>
      </c>
      <c r="E32" s="30"/>
      <c r="F32" s="30"/>
      <c r="G32" s="30"/>
      <c r="H32" s="30"/>
    </row>
    <row r="33" spans="1:8" s="33" customFormat="1" ht="32.450000000000003" customHeight="1">
      <c r="A33" s="34" t="s">
        <v>36</v>
      </c>
      <c r="B33" s="27" t="s">
        <v>39</v>
      </c>
      <c r="C33" s="28">
        <f t="shared" si="11"/>
        <v>450000000</v>
      </c>
      <c r="D33" s="28">
        <v>450000000</v>
      </c>
      <c r="E33" s="32"/>
      <c r="F33" s="32"/>
      <c r="G33" s="32"/>
      <c r="H33" s="32"/>
    </row>
    <row r="34" spans="1:8" s="33" customFormat="1" ht="124.5" customHeight="1">
      <c r="A34" s="21" t="s">
        <v>40</v>
      </c>
      <c r="B34" s="22" t="s">
        <v>15</v>
      </c>
      <c r="C34" s="25">
        <f>C35</f>
        <v>5050000000</v>
      </c>
      <c r="D34" s="25">
        <f t="shared" ref="D34:G34" si="13">D35</f>
        <v>5050000000</v>
      </c>
      <c r="E34" s="25">
        <f t="shared" si="13"/>
        <v>0</v>
      </c>
      <c r="F34" s="25">
        <f t="shared" si="13"/>
        <v>0</v>
      </c>
      <c r="G34" s="25">
        <f t="shared" si="13"/>
        <v>0</v>
      </c>
      <c r="H34" s="32"/>
    </row>
    <row r="35" spans="1:8" s="31" customFormat="1" ht="32.450000000000003" customHeight="1">
      <c r="A35" s="26" t="s">
        <v>10</v>
      </c>
      <c r="B35" s="22" t="s">
        <v>28</v>
      </c>
      <c r="C35" s="25">
        <f>SUM(C36:C39)</f>
        <v>5050000000</v>
      </c>
      <c r="D35" s="25">
        <f t="shared" ref="D35:G35" si="14">SUM(D36:D39)</f>
        <v>5050000000</v>
      </c>
      <c r="E35" s="25">
        <f t="shared" si="14"/>
        <v>0</v>
      </c>
      <c r="F35" s="25">
        <f t="shared" si="14"/>
        <v>0</v>
      </c>
      <c r="G35" s="25">
        <f t="shared" si="14"/>
        <v>0</v>
      </c>
      <c r="H35" s="51"/>
    </row>
    <row r="36" spans="1:8" s="33" customFormat="1" ht="32.450000000000003" customHeight="1">
      <c r="A36" s="34" t="s">
        <v>36</v>
      </c>
      <c r="B36" s="27" t="s">
        <v>41</v>
      </c>
      <c r="C36" s="28">
        <f t="shared" ref="C36:C39" si="15">D36+E36</f>
        <v>1300000000</v>
      </c>
      <c r="D36" s="28">
        <v>1300000000</v>
      </c>
      <c r="E36" s="32"/>
      <c r="F36" s="32"/>
      <c r="G36" s="32"/>
      <c r="H36" s="32"/>
    </row>
    <row r="37" spans="1:8" s="33" customFormat="1" ht="32.450000000000003" customHeight="1">
      <c r="A37" s="34" t="s">
        <v>36</v>
      </c>
      <c r="B37" s="27" t="s">
        <v>42</v>
      </c>
      <c r="C37" s="28">
        <f t="shared" si="15"/>
        <v>1250000000</v>
      </c>
      <c r="D37" s="28">
        <v>1250000000</v>
      </c>
      <c r="E37" s="32"/>
      <c r="F37" s="32"/>
      <c r="G37" s="32"/>
      <c r="H37" s="32"/>
    </row>
    <row r="38" spans="1:8" s="33" customFormat="1" ht="32.450000000000003" customHeight="1">
      <c r="A38" s="34" t="s">
        <v>36</v>
      </c>
      <c r="B38" s="27" t="s">
        <v>43</v>
      </c>
      <c r="C38" s="28">
        <f t="shared" si="15"/>
        <v>1500000000</v>
      </c>
      <c r="D38" s="28">
        <v>1500000000</v>
      </c>
      <c r="E38" s="32"/>
      <c r="F38" s="32"/>
      <c r="G38" s="32"/>
      <c r="H38" s="32"/>
    </row>
    <row r="39" spans="1:8" s="33" customFormat="1" ht="32.450000000000003" customHeight="1">
      <c r="A39" s="34" t="s">
        <v>36</v>
      </c>
      <c r="B39" s="27" t="s">
        <v>44</v>
      </c>
      <c r="C39" s="28">
        <f t="shared" si="15"/>
        <v>1000000000</v>
      </c>
      <c r="D39" s="28">
        <v>1000000000</v>
      </c>
      <c r="E39" s="32"/>
      <c r="F39" s="32"/>
      <c r="G39" s="32"/>
      <c r="H39" s="32"/>
    </row>
    <row r="40" spans="1:8" s="42" customFormat="1" ht="32.450000000000003" customHeight="1">
      <c r="A40" s="39">
        <v>2</v>
      </c>
      <c r="B40" s="40" t="s">
        <v>45</v>
      </c>
      <c r="C40" s="48">
        <f>C41</f>
        <v>165000000</v>
      </c>
      <c r="D40" s="48">
        <f t="shared" ref="D40:G40" si="16">D41</f>
        <v>165000000</v>
      </c>
      <c r="E40" s="48">
        <f t="shared" si="16"/>
        <v>0</v>
      </c>
      <c r="F40" s="48">
        <f t="shared" si="16"/>
        <v>0</v>
      </c>
      <c r="G40" s="48">
        <f t="shared" si="16"/>
        <v>0</v>
      </c>
      <c r="H40" s="41"/>
    </row>
    <row r="41" spans="1:8" s="24" customFormat="1" ht="56.45" customHeight="1">
      <c r="A41" s="21" t="s">
        <v>22</v>
      </c>
      <c r="B41" s="22" t="s">
        <v>46</v>
      </c>
      <c r="C41" s="25">
        <f>C42</f>
        <v>165000000</v>
      </c>
      <c r="D41" s="25">
        <f t="shared" ref="D41:G41" si="17">D42</f>
        <v>165000000</v>
      </c>
      <c r="E41" s="25">
        <f t="shared" si="17"/>
        <v>0</v>
      </c>
      <c r="F41" s="25">
        <f t="shared" si="17"/>
        <v>0</v>
      </c>
      <c r="G41" s="25">
        <f t="shared" si="17"/>
        <v>0</v>
      </c>
      <c r="H41" s="23"/>
    </row>
    <row r="42" spans="1:8" s="20" customFormat="1" ht="32.450000000000003" customHeight="1">
      <c r="A42" s="17" t="s">
        <v>10</v>
      </c>
      <c r="B42" s="18" t="s">
        <v>30</v>
      </c>
      <c r="C42" s="16">
        <f t="shared" ref="C42" si="18">D42+E42</f>
        <v>165000000</v>
      </c>
      <c r="D42" s="16">
        <v>165000000</v>
      </c>
      <c r="E42" s="19"/>
      <c r="F42" s="19"/>
      <c r="G42" s="19"/>
      <c r="H42" s="19"/>
    </row>
    <row r="43" spans="1:8" s="42" customFormat="1" ht="62.85" customHeight="1">
      <c r="A43" s="39">
        <v>3</v>
      </c>
      <c r="B43" s="40" t="s">
        <v>47</v>
      </c>
      <c r="C43" s="48">
        <f>C44</f>
        <v>900000000</v>
      </c>
      <c r="D43" s="48">
        <f t="shared" ref="D43:G43" si="19">D44</f>
        <v>900000000</v>
      </c>
      <c r="E43" s="48">
        <f t="shared" si="19"/>
        <v>0</v>
      </c>
      <c r="F43" s="48">
        <f t="shared" si="19"/>
        <v>0</v>
      </c>
      <c r="G43" s="48">
        <f t="shared" si="19"/>
        <v>0</v>
      </c>
      <c r="H43" s="41"/>
    </row>
    <row r="44" spans="1:8" s="24" customFormat="1" ht="96" customHeight="1">
      <c r="A44" s="21" t="s">
        <v>24</v>
      </c>
      <c r="B44" s="22" t="s">
        <v>48</v>
      </c>
      <c r="C44" s="25">
        <f>C45</f>
        <v>900000000</v>
      </c>
      <c r="D44" s="25">
        <f t="shared" ref="D44:G44" si="20">D45</f>
        <v>900000000</v>
      </c>
      <c r="E44" s="25">
        <f t="shared" si="20"/>
        <v>0</v>
      </c>
      <c r="F44" s="25">
        <f t="shared" si="20"/>
        <v>0</v>
      </c>
      <c r="G44" s="25">
        <f t="shared" si="20"/>
        <v>0</v>
      </c>
      <c r="H44" s="23"/>
    </row>
    <row r="45" spans="1:8" s="33" customFormat="1" ht="32.450000000000003" customHeight="1">
      <c r="A45" s="17" t="s">
        <v>10</v>
      </c>
      <c r="B45" s="18" t="s">
        <v>19</v>
      </c>
      <c r="C45" s="16">
        <f>D45+E45</f>
        <v>900000000</v>
      </c>
      <c r="D45" s="16">
        <v>900000000</v>
      </c>
      <c r="E45" s="16">
        <f>F45+G45</f>
        <v>0</v>
      </c>
      <c r="F45" s="16"/>
      <c r="G45" s="16"/>
      <c r="H45" s="32"/>
    </row>
    <row r="46" spans="1:8" s="42" customFormat="1" ht="54.95" customHeight="1">
      <c r="A46" s="39">
        <v>4</v>
      </c>
      <c r="B46" s="40" t="s">
        <v>49</v>
      </c>
      <c r="C46" s="48">
        <f>C47+C49+C51+C53</f>
        <v>200000000</v>
      </c>
      <c r="D46" s="48">
        <f t="shared" ref="D46:G46" si="21">D47+D49+D51+D53</f>
        <v>200000000</v>
      </c>
      <c r="E46" s="48">
        <f t="shared" si="21"/>
        <v>0</v>
      </c>
      <c r="F46" s="48">
        <f t="shared" si="21"/>
        <v>0</v>
      </c>
      <c r="G46" s="48">
        <f t="shared" si="21"/>
        <v>0</v>
      </c>
      <c r="H46" s="41"/>
    </row>
    <row r="47" spans="1:8" s="42" customFormat="1" ht="145.9" customHeight="1">
      <c r="A47" s="45" t="s">
        <v>25</v>
      </c>
      <c r="B47" s="43" t="s">
        <v>50</v>
      </c>
      <c r="C47" s="47">
        <f>C48</f>
        <v>50000000</v>
      </c>
      <c r="D47" s="47">
        <f t="shared" ref="D47:G47" si="22">D48</f>
        <v>50000000</v>
      </c>
      <c r="E47" s="47">
        <f t="shared" si="22"/>
        <v>0</v>
      </c>
      <c r="F47" s="47">
        <f t="shared" si="22"/>
        <v>0</v>
      </c>
      <c r="G47" s="47">
        <f t="shared" si="22"/>
        <v>0</v>
      </c>
      <c r="H47" s="41"/>
    </row>
    <row r="48" spans="1:8" s="42" customFormat="1" ht="31.5" customHeight="1">
      <c r="A48" s="46" t="s">
        <v>10</v>
      </c>
      <c r="B48" s="44" t="s">
        <v>54</v>
      </c>
      <c r="C48" s="16">
        <f>D48+E48</f>
        <v>50000000</v>
      </c>
      <c r="D48" s="16">
        <v>50000000</v>
      </c>
      <c r="E48" s="16">
        <f>F48+G48</f>
        <v>0</v>
      </c>
      <c r="F48" s="16"/>
      <c r="G48" s="16"/>
      <c r="H48" s="41"/>
    </row>
    <row r="49" spans="1:8" s="42" customFormat="1" ht="104.85" customHeight="1">
      <c r="A49" s="45" t="s">
        <v>59</v>
      </c>
      <c r="B49" s="43" t="s">
        <v>51</v>
      </c>
      <c r="C49" s="47">
        <f>C50</f>
        <v>50000000</v>
      </c>
      <c r="D49" s="47">
        <f t="shared" ref="D49:G49" si="23">D50</f>
        <v>50000000</v>
      </c>
      <c r="E49" s="47">
        <f t="shared" si="23"/>
        <v>0</v>
      </c>
      <c r="F49" s="47">
        <f t="shared" si="23"/>
        <v>0</v>
      </c>
      <c r="G49" s="47">
        <f t="shared" si="23"/>
        <v>0</v>
      </c>
      <c r="H49" s="41"/>
    </row>
    <row r="50" spans="1:8" s="42" customFormat="1" ht="26.45" customHeight="1">
      <c r="A50" s="46" t="s">
        <v>10</v>
      </c>
      <c r="B50" s="44" t="s">
        <v>55</v>
      </c>
      <c r="C50" s="16">
        <f>D50+E50</f>
        <v>50000000</v>
      </c>
      <c r="D50" s="16">
        <v>50000000</v>
      </c>
      <c r="E50" s="16">
        <f>F50+G50</f>
        <v>0</v>
      </c>
      <c r="F50" s="16"/>
      <c r="G50" s="16"/>
      <c r="H50" s="41"/>
    </row>
    <row r="51" spans="1:8" s="24" customFormat="1" ht="66" customHeight="1">
      <c r="A51" s="45" t="s">
        <v>60</v>
      </c>
      <c r="B51" s="43" t="s">
        <v>52</v>
      </c>
      <c r="C51" s="25">
        <f>C52</f>
        <v>50000000</v>
      </c>
      <c r="D51" s="25">
        <f t="shared" ref="D51:G51" si="24">D52</f>
        <v>50000000</v>
      </c>
      <c r="E51" s="25">
        <f t="shared" si="24"/>
        <v>0</v>
      </c>
      <c r="F51" s="25">
        <f t="shared" si="24"/>
        <v>0</v>
      </c>
      <c r="G51" s="25">
        <f t="shared" si="24"/>
        <v>0</v>
      </c>
      <c r="H51" s="23"/>
    </row>
    <row r="52" spans="1:8" s="4" customFormat="1" ht="30" customHeight="1">
      <c r="A52" s="46" t="s">
        <v>10</v>
      </c>
      <c r="B52" s="44" t="s">
        <v>23</v>
      </c>
      <c r="C52" s="16">
        <f>D52+E52</f>
        <v>50000000</v>
      </c>
      <c r="D52" s="16">
        <v>50000000</v>
      </c>
      <c r="E52" s="16">
        <f>F52+G52</f>
        <v>0</v>
      </c>
      <c r="F52" s="16"/>
      <c r="G52" s="16"/>
      <c r="H52" s="10"/>
    </row>
    <row r="53" spans="1:8" s="24" customFormat="1" ht="87.4" customHeight="1">
      <c r="A53" s="45" t="s">
        <v>61</v>
      </c>
      <c r="B53" s="43" t="s">
        <v>53</v>
      </c>
      <c r="C53" s="25">
        <f>C54</f>
        <v>50000000</v>
      </c>
      <c r="D53" s="25">
        <f t="shared" ref="D53:G53" si="25">D54</f>
        <v>50000000</v>
      </c>
      <c r="E53" s="25">
        <f t="shared" si="25"/>
        <v>0</v>
      </c>
      <c r="F53" s="25">
        <f t="shared" si="25"/>
        <v>0</v>
      </c>
      <c r="G53" s="25">
        <f t="shared" si="25"/>
        <v>0</v>
      </c>
      <c r="H53" s="23"/>
    </row>
    <row r="54" spans="1:8" s="4" customFormat="1" ht="36" customHeight="1">
      <c r="A54" s="46" t="s">
        <v>10</v>
      </c>
      <c r="B54" s="12" t="s">
        <v>56</v>
      </c>
      <c r="C54" s="16">
        <f>D54+E54</f>
        <v>50000000</v>
      </c>
      <c r="D54" s="16">
        <v>50000000</v>
      </c>
      <c r="E54" s="16">
        <f>F54+G54</f>
        <v>0</v>
      </c>
      <c r="F54" s="16"/>
      <c r="G54" s="16"/>
      <c r="H54" s="13"/>
    </row>
    <row r="55" spans="1:8" s="42" customFormat="1" ht="28.5">
      <c r="A55" s="39">
        <v>5</v>
      </c>
      <c r="B55" s="40" t="s">
        <v>68</v>
      </c>
      <c r="C55" s="48">
        <f>C56+C58</f>
        <v>600000000</v>
      </c>
      <c r="D55" s="48">
        <f t="shared" ref="D55:G55" si="26">D56+D58</f>
        <v>600000000</v>
      </c>
      <c r="E55" s="48">
        <f t="shared" si="26"/>
        <v>0</v>
      </c>
      <c r="F55" s="48">
        <f t="shared" si="26"/>
        <v>0</v>
      </c>
      <c r="G55" s="48">
        <f t="shared" si="26"/>
        <v>0</v>
      </c>
      <c r="H55" s="41"/>
    </row>
    <row r="56" spans="1:8" s="24" customFormat="1" ht="99.75">
      <c r="A56" s="45" t="s">
        <v>62</v>
      </c>
      <c r="B56" s="22" t="s">
        <v>57</v>
      </c>
      <c r="C56" s="25">
        <f>C57</f>
        <v>100000000</v>
      </c>
      <c r="D56" s="25">
        <f t="shared" ref="D56:H56" si="27">D57</f>
        <v>100000000</v>
      </c>
      <c r="E56" s="25">
        <f t="shared" si="27"/>
        <v>0</v>
      </c>
      <c r="F56" s="25">
        <f t="shared" si="27"/>
        <v>0</v>
      </c>
      <c r="G56" s="25">
        <f t="shared" si="27"/>
        <v>0</v>
      </c>
      <c r="H56" s="25">
        <f t="shared" si="27"/>
        <v>0</v>
      </c>
    </row>
    <row r="57" spans="1:8" ht="33" customHeight="1">
      <c r="A57" s="46" t="s">
        <v>10</v>
      </c>
      <c r="B57" s="12" t="s">
        <v>64</v>
      </c>
      <c r="C57" s="16">
        <f>D57+E57</f>
        <v>100000000</v>
      </c>
      <c r="D57" s="16">
        <v>100000000</v>
      </c>
      <c r="E57" s="16">
        <f>F57+G57</f>
        <v>0</v>
      </c>
      <c r="F57" s="16"/>
      <c r="G57" s="16"/>
      <c r="H57" s="13"/>
    </row>
    <row r="58" spans="1:8" s="24" customFormat="1" ht="185.25">
      <c r="A58" s="45" t="s">
        <v>63</v>
      </c>
      <c r="B58" s="22" t="s">
        <v>58</v>
      </c>
      <c r="C58" s="25">
        <f>C59</f>
        <v>500000000</v>
      </c>
      <c r="D58" s="25">
        <f t="shared" ref="D58:G58" si="28">D59</f>
        <v>500000000</v>
      </c>
      <c r="E58" s="25">
        <f t="shared" si="28"/>
        <v>0</v>
      </c>
      <c r="F58" s="25">
        <f t="shared" si="28"/>
        <v>0</v>
      </c>
      <c r="G58" s="25">
        <f t="shared" si="28"/>
        <v>0</v>
      </c>
      <c r="H58" s="23"/>
    </row>
    <row r="59" spans="1:8" ht="43.35" customHeight="1">
      <c r="A59" s="46" t="s">
        <v>10</v>
      </c>
      <c r="B59" s="12" t="s">
        <v>21</v>
      </c>
      <c r="C59" s="16">
        <f>D59+E59</f>
        <v>500000000</v>
      </c>
      <c r="D59" s="16">
        <v>500000000</v>
      </c>
      <c r="E59" s="16">
        <f>F59+G59</f>
        <v>0</v>
      </c>
      <c r="F59" s="16"/>
      <c r="G59" s="16"/>
      <c r="H59" s="13"/>
    </row>
  </sheetData>
  <mergeCells count="12">
    <mergeCell ref="A1:H1"/>
    <mergeCell ref="A2:H2"/>
    <mergeCell ref="G5:H5"/>
    <mergeCell ref="A6:A10"/>
    <mergeCell ref="B6:B10"/>
    <mergeCell ref="C6:G8"/>
    <mergeCell ref="H6:H10"/>
    <mergeCell ref="C9:C10"/>
    <mergeCell ref="D9:D10"/>
    <mergeCell ref="E9:G9"/>
    <mergeCell ref="A4:H4"/>
    <mergeCell ref="A3:H3"/>
  </mergeCells>
  <pageMargins left="0.70866141732283472" right="0.70866141732283472" top="0.74803149606299213"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 I ĐT</vt:lpstr>
      <vt:lpstr>PL 2 SN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SingPC</dc:creator>
  <cp:lastModifiedBy>Welcome</cp:lastModifiedBy>
  <cp:lastPrinted>2026-09-05T01:43:49Z</cp:lastPrinted>
  <dcterms:created xsi:type="dcterms:W3CDTF">2024-11-13T08:48:00Z</dcterms:created>
  <dcterms:modified xsi:type="dcterms:W3CDTF">2026-09-05T06:20:03Z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D3E4E13FA8324B4F83417BF64BC9DF09_12</vt:lpwstr>
  </property>
  <property fmtid="{D5CDD505-2E9C-101B-9397-08002B2CF9AE}" pid="3" name="KSOProductBuildVer">
    <vt:lpwstr>1033-12.2.0.23196</vt:lpwstr>
  </property>
</Properties>
</file>